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<sst xmlns="http://schemas.openxmlformats.org/spreadsheetml/2006/main" count="19" uniqueCount="19">
  <si>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Hero stack</t>
  </si>
  <si>
    <t>Pot size</t>
  </si>
  <si>
    <t>Villain stack</t>
  </si>
  <si>
    <t>OUTCOME</t>
  </si>
  <si>
    <t>Hero folds</t>
  </si>
  <si>
    <t>Hero shoves</t>
  </si>
  <si>
    <t>Villain folds</t>
  </si>
  <si>
    <t>Villain calls, hero wins</t>
  </si>
  <si>
    <t>Villain calls, hero loses</t>
  </si>
  <si>
    <t>Hero is in the BB and the SB open raises</t>
  </si>
  <si>
    <t>Size of SB open raise</t>
  </si>
  <si>
    <t>Villain's raising range %</t>
  </si>
  <si>
    <t>Villain's calling range %</t>
  </si>
  <si>
    <t>Required equity for +EV shove</t>
  </si>
  <si>
    <t>Value in BB of shove</t>
  </si>
  <si>
    <t>Villain calls %age (CE)</t>
  </si>
  <si>
    <t>Effective stack in BB (ES)</t>
  </si>
  <si>
    <t>Hero Hand Equity (HE)</t>
  </si>
  <si>
    <t>Villain folds %age (FE)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</si>
</sst>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N31"/>
  <sheetViews>
    <sheetView tabSelected="1" workbookViewId="0" topLeftCell="A1">
      <selection activeCell="I15" sqref="I15"/>
    </sheetView>
  </sheetViews>
  <sheetFormatPr defaultColWidth="9.140625" defaultRowHeight="12.75"/>
  <cols>
    <col min="1" max="3" width="9.140625" style="1" customWidth="1"/>
    <col min="4" max="13" width="10.7109375" style="1" customWidth="1"/>
    <col min="14" max="14" width="10.7109375" style="3" customWidth="1"/>
    <col min="15" max="16384" width="9.140625" style="1" customWidth="1"/>
  </cols>
  <sheetData>
    <row r="3" ht="12.75">
      <c r="D3" s="2" t="s">
        <v>9</v>
      </c>
    </row>
    <row r="4" ht="13.5" thickBot="1"/>
    <row r="5" spans="4:12" ht="13.5" thickBot="1">
      <c r="D5" s="1" t="s">
        <v>16</v>
      </c>
      <c r="G5" s="4">
        <v>12</v>
      </c>
      <c r="I5" s="5" t="s">
        <v>0</v>
      </c>
      <c r="J5" s="5"/>
      <c r="K5" s="5"/>
      <c r="L5" s="5">
        <f>G5-1</f>
        <v>11</v>
      </c>
    </row>
    <row r="6" spans="9:12" ht="13.5" thickBot="1">
      <c r="I6" s="5" t="s">
        <v>2</v>
      </c>
      <c r="J6" s="5"/>
      <c r="K6" s="5"/>
      <c r="L6" s="5">
        <f>G5-G7</f>
        <v>10.5</v>
      </c>
    </row>
    <row r="7" spans="4:12" ht="13.5" thickBot="1">
      <c r="D7" s="1" t="s">
        <v>10</v>
      </c>
      <c r="G7" s="4">
        <v>1.5</v>
      </c>
      <c r="I7" s="5" t="s">
        <v>1</v>
      </c>
      <c r="J7" s="5"/>
      <c r="K7" s="5"/>
      <c r="L7" s="5">
        <f>G5*2-L5-L6</f>
        <v>2.5</v>
      </c>
    </row>
    <row r="9" ht="13.5" thickBot="1"/>
    <row r="10" spans="4:7" ht="13.5" thickBot="1">
      <c r="D10" s="1" t="s">
        <v>11</v>
      </c>
      <c r="G10" s="4">
        <v>100</v>
      </c>
    </row>
    <row r="11" spans="4:7" ht="13.5" thickBot="1">
      <c r="D11" s="1" t="s">
        <v>12</v>
      </c>
      <c r="G11" s="4">
        <v>33</v>
      </c>
    </row>
    <row r="13" spans="4:7" ht="12.75">
      <c r="D13" s="1" t="s">
        <v>15</v>
      </c>
      <c r="G13" s="3">
        <f>G11/G10*100</f>
        <v>33</v>
      </c>
    </row>
    <row r="14" spans="4:7" ht="12.75">
      <c r="D14" s="1" t="s">
        <v>18</v>
      </c>
      <c r="G14" s="3">
        <f>100-G13</f>
        <v>67</v>
      </c>
    </row>
    <row r="15" ht="12.75">
      <c r="G15" s="3"/>
    </row>
    <row r="16" spans="4:7" ht="12.75">
      <c r="D16" s="2" t="s">
        <v>13</v>
      </c>
      <c r="G16" s="3">
        <f>(L25*10000-L27*10000+G13*L27*100)/(G13*L28)</f>
        <v>24.684343434343436</v>
      </c>
    </row>
    <row r="17" spans="4:7" ht="13.5" thickBot="1">
      <c r="D17" s="2"/>
      <c r="G17" s="3"/>
    </row>
    <row r="18" spans="4:7" ht="13.5" thickBot="1">
      <c r="D18" s="1" t="s">
        <v>17</v>
      </c>
      <c r="G18" s="4">
        <v>44.2</v>
      </c>
    </row>
    <row r="20" spans="4:7" ht="12.75">
      <c r="D20" s="1" t="s">
        <v>14</v>
      </c>
      <c r="G20" s="3">
        <f>N31-L5</f>
        <v>1.5456400000000006</v>
      </c>
    </row>
    <row r="23" ht="12.75">
      <c r="D23" s="2" t="s">
        <v>3</v>
      </c>
    </row>
    <row r="25" spans="4:12" ht="12.75">
      <c r="D25" s="1" t="s">
        <v>4</v>
      </c>
      <c r="L25" s="1">
        <f>L5</f>
        <v>11</v>
      </c>
    </row>
    <row r="27" spans="4:14" ht="12.75">
      <c r="D27" s="1" t="s">
        <v>5</v>
      </c>
      <c r="F27" s="1" t="s">
        <v>6</v>
      </c>
      <c r="H27" s="1">
        <f>(100-G13)/100</f>
        <v>0.67</v>
      </c>
      <c r="L27" s="1">
        <f>L5+L7</f>
        <v>13.5</v>
      </c>
      <c r="N27" s="3">
        <f>L27*H27</f>
        <v>9.045</v>
      </c>
    </row>
    <row r="28" spans="6:14" ht="12.75">
      <c r="F28" s="1" t="s">
        <v>7</v>
      </c>
      <c r="H28" s="1">
        <f>G13/100</f>
        <v>0.33</v>
      </c>
      <c r="J28" s="1">
        <f>G18/100</f>
        <v>0.442</v>
      </c>
      <c r="L28" s="1">
        <f>G5*2</f>
        <v>24</v>
      </c>
      <c r="N28" s="3">
        <f>H28*J28*L28</f>
        <v>3.5006400000000006</v>
      </c>
    </row>
    <row r="29" spans="6:14" ht="12.75">
      <c r="F29" s="1" t="s">
        <v>8</v>
      </c>
      <c r="H29" s="1">
        <f>H28</f>
        <v>0.33</v>
      </c>
      <c r="J29" s="1">
        <f>1-J28</f>
        <v>0.558</v>
      </c>
      <c r="L29" s="1">
        <f>0</f>
        <v>0</v>
      </c>
      <c r="N29" s="3">
        <f>H29*J29*L29</f>
        <v>0</v>
      </c>
    </row>
    <row r="31" ht="12.75">
      <c r="N31" s="3">
        <f>SUM(N27:N30)</f>
        <v>12.54564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Rank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Jacobs</dc:creator>
  <cp:keywords/>
  <dc:description/>
  <cp:lastModifiedBy>Byron Jacobs</cp:lastModifiedBy>
  <dcterms:created xsi:type="dcterms:W3CDTF">2012-01-16T13:39:12Z</dcterms:created>
  <dcterms:modified xsi:type="dcterms:W3CDTF">2012-04-23T16:52:48Z</dcterms:modified>
  <cp:category/>
  <cp:version/>
  <cp:contentType/>
  <cp:contentStatus/>
</cp:coreProperties>
</file>